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Project\Secretaries\NJ1\50851_ICRC\508 COMPLIANCE\PRO0015615_ICRC_PartABuy-In_Dec2021\"/>
    </mc:Choice>
  </mc:AlternateContent>
  <xr:revisionPtr revIDLastSave="0" documentId="13_ncr:1_{4409707A-DC5F-4E69-8A47-C079800183CE}" xr6:coauthVersionLast="46" xr6:coauthVersionMax="46" xr10:uidLastSave="{00000000-0000-0000-0000-000000000000}"/>
  <bookViews>
    <workbookView xWindow="2100" yWindow="1230" windowWidth="21135" windowHeight="13920" xr2:uid="{15C8B5D7-ED2B-44CA-93E1-6D6F7F865608}"/>
  </bookViews>
  <sheets>
    <sheet name="INSTRUCTIONS-READ FIRST" sheetId="6" r:id="rId1"/>
    <sheet name="Table 1" sheetId="2" r:id="rId2"/>
    <sheet name="Table 2" sheetId="3" r:id="rId3"/>
    <sheet name="Table 3"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2" l="1"/>
  <c r="D4" i="3" s="1"/>
  <c r="D5" i="3" s="1"/>
  <c r="D27" i="4"/>
  <c r="D26" i="4"/>
  <c r="D25" i="4"/>
  <c r="D24" i="4"/>
  <c r="D23" i="4"/>
  <c r="D22" i="4"/>
  <c r="D21" i="4"/>
  <c r="D20" i="4"/>
  <c r="D19" i="4"/>
  <c r="D18" i="4"/>
  <c r="D17" i="4"/>
  <c r="D16" i="4"/>
  <c r="D15" i="4"/>
  <c r="D14" i="4"/>
  <c r="D13" i="4"/>
  <c r="D12" i="4"/>
  <c r="D11" i="4"/>
  <c r="D10" i="4"/>
  <c r="D9" i="4"/>
  <c r="D8" i="4"/>
  <c r="D7" i="4"/>
  <c r="D6" i="4"/>
  <c r="D5" i="4"/>
  <c r="D4" i="4"/>
  <c r="I5" i="4"/>
  <c r="I4" i="4"/>
  <c r="I3" i="4"/>
  <c r="G7" i="4" s="1"/>
  <c r="D3" i="4"/>
  <c r="K4" i="3"/>
  <c r="K5" i="3" s="1"/>
  <c r="J4" i="3"/>
  <c r="J5" i="3" s="1"/>
  <c r="I4" i="3"/>
  <c r="I5" i="3" s="1"/>
  <c r="H4" i="3"/>
  <c r="H5" i="3" s="1"/>
  <c r="E4" i="3"/>
  <c r="E5" i="3" s="1"/>
  <c r="C4" i="3"/>
  <c r="C5" i="3" s="1"/>
  <c r="E15" i="2"/>
  <c r="C15" i="2"/>
  <c r="E14" i="2"/>
  <c r="D14" i="2"/>
  <c r="C14" i="2"/>
  <c r="B14" i="2"/>
  <c r="E8" i="2"/>
  <c r="D8" i="2"/>
  <c r="C8" i="2"/>
  <c r="B8" i="2"/>
  <c r="B15" i="2" s="1"/>
  <c r="B4" i="3" s="1"/>
  <c r="B5" i="3" s="1"/>
  <c r="B29" i="4" l="1"/>
  <c r="B7" i="3"/>
  <c r="H7" i="3"/>
</calcChain>
</file>

<file path=xl/sharedStrings.xml><?xml version="1.0" encoding="utf-8"?>
<sst xmlns="http://schemas.openxmlformats.org/spreadsheetml/2006/main" count="77" uniqueCount="35">
  <si>
    <t>Part A Premiums PMPM</t>
  </si>
  <si>
    <t>Part B Premiums PMPM</t>
  </si>
  <si>
    <t>Part A Cost Sharing PMPM</t>
  </si>
  <si>
    <t>Part B Cost Sharing PMPM</t>
  </si>
  <si>
    <t>Total Costs PMPM</t>
  </si>
  <si>
    <t>Expected Costs</t>
  </si>
  <si>
    <t>Expected Savings</t>
  </si>
  <si>
    <t>Total Savings</t>
  </si>
  <si>
    <t>Medicaid but no Medicare Part B</t>
  </si>
  <si>
    <t>No Medicaid but with Medicare Part B</t>
  </si>
  <si>
    <t>-</t>
  </si>
  <si>
    <t>Total Savings PMPM</t>
  </si>
  <si>
    <t>Premium Penalty Avoidance PMPM for New QMB Enrollees</t>
  </si>
  <si>
    <t>Medicare-Covered Services PMPM</t>
  </si>
  <si>
    <t>Medicare-Medicaid Integration Savings PMPM</t>
  </si>
  <si>
    <t>Administrative Savings PMPM</t>
  </si>
  <si>
    <t>Medicaid and Medicare Part B</t>
  </si>
  <si>
    <t>No Medicaid, no Medicare Part B</t>
  </si>
  <si>
    <t>Completed example:</t>
  </si>
  <si>
    <t>Expected new population</t>
  </si>
  <si>
    <t>Net savings PMPM</t>
  </si>
  <si>
    <t>Medicaid but no Part B</t>
  </si>
  <si>
    <t>No Medicaid, no Part B</t>
  </si>
  <si>
    <r>
      <t xml:space="preserve">Net Expected </t>
    </r>
    <r>
      <rPr>
        <sz val="10"/>
        <color rgb="FF000000"/>
        <rFont val="Calibri"/>
        <family val="2"/>
        <scheme val="minor"/>
      </rPr>
      <t> </t>
    </r>
    <r>
      <rPr>
        <b/>
        <sz val="10"/>
        <color rgb="FF000000"/>
        <rFont val="Calibri"/>
        <family val="2"/>
        <scheme val="minor"/>
      </rPr>
      <t>Savings (Costs) PMPM</t>
    </r>
  </si>
  <si>
    <t>TOTAL ANNUAL SAVINGS (COSTS) ACROSS ALL GROUPS:</t>
  </si>
  <si>
    <r>
      <t>Net Expected</t>
    </r>
    <r>
      <rPr>
        <sz val="10"/>
        <color rgb="FF000000"/>
        <rFont val="Calibri"/>
        <family val="2"/>
        <scheme val="minor"/>
      </rPr>
      <t> </t>
    </r>
    <r>
      <rPr>
        <b/>
        <sz val="10"/>
        <color rgb="FF000000"/>
        <rFont val="Calibri"/>
        <family val="2"/>
        <scheme val="minor"/>
      </rPr>
      <t>Savings (Costs) PMPM</t>
    </r>
  </si>
  <si>
    <r>
      <t xml:space="preserve">Net savings PMPM
</t>
    </r>
    <r>
      <rPr>
        <b/>
        <i/>
        <sz val="10"/>
        <color theme="1"/>
        <rFont val="Calibri"/>
        <family val="2"/>
        <scheme val="minor"/>
      </rPr>
      <t>(These cells automatically fill from the net expected savings (costs) row of Table 2)</t>
    </r>
  </si>
  <si>
    <r>
      <t xml:space="preserve">Fillable table </t>
    </r>
    <r>
      <rPr>
        <b/>
        <i/>
        <sz val="14"/>
        <color theme="1"/>
        <rFont val="Calibri"/>
        <family val="2"/>
        <scheme val="minor"/>
      </rPr>
      <t>(fill in yellow cells)</t>
    </r>
    <r>
      <rPr>
        <b/>
        <sz val="14"/>
        <color theme="1"/>
        <rFont val="Calibri"/>
        <family val="2"/>
        <scheme val="minor"/>
      </rPr>
      <t>:</t>
    </r>
  </si>
  <si>
    <t>Number of Existing QMB Enrollees with Part A Premium Penalty</t>
  </si>
  <si>
    <t>Months of Penalty Owed in 2021*</t>
  </si>
  <si>
    <t>Total 2021 Savings for Premium Penalties:</t>
  </si>
  <si>
    <t>Monthly Premium Penalty Amount, 2021</t>
  </si>
  <si>
    <t>Months of Penalty Owed in 2021</t>
  </si>
  <si>
    <r>
      <rPr>
        <b/>
        <sz val="14"/>
        <color theme="1"/>
        <rFont val="Calibri"/>
        <family val="2"/>
        <scheme val="minor"/>
      </rPr>
      <t xml:space="preserve">INSTRUCTIONS: 
</t>
    </r>
    <r>
      <rPr>
        <sz val="14"/>
        <color theme="1"/>
        <rFont val="Calibri"/>
        <family val="2"/>
        <scheme val="minor"/>
      </rPr>
      <t xml:space="preserve">The tables included in the three workbook tabs that follow this tab are fillable versions of the tables presented on pages 3 and 4 of the Integrated Care Resource Center technical assistance tool entitled "Assessing the Fiscal Viability of a Medicare Part A Buy-in Agreement in Group Payer States," available at </t>
    </r>
    <r>
      <rPr>
        <sz val="14"/>
        <color theme="4" tint="-0.249977111117893"/>
        <rFont val="Calibri"/>
        <family val="2"/>
        <scheme val="minor"/>
      </rPr>
      <t>https://www.integratedcareresourcecenter.com/resource/assessing-fiscal-viability-medicare-part-buy-agreement-group-payer-states</t>
    </r>
    <r>
      <rPr>
        <sz val="14"/>
        <color theme="1"/>
        <rFont val="Calibri"/>
        <family val="2"/>
        <scheme val="minor"/>
      </rPr>
      <t>. 
Each tab includes a fillable version of each table, as well as a filled-in illustrative example from the written technical assistance tool. To use the fillable tables, enter information into the cells highlighted in yellow on each table. Total costs and savings for each table will automatically calculate with formulas embedded in those cells.</t>
    </r>
  </si>
  <si>
    <r>
      <t xml:space="preserve">Annual savings (costs)
</t>
    </r>
    <r>
      <rPr>
        <b/>
        <i/>
        <sz val="10"/>
        <color theme="1"/>
        <rFont val="Calibri"/>
        <family val="2"/>
        <scheme val="minor"/>
      </rPr>
      <t>(population x net savings x 12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</si>
</sst>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7" formatCode="&quot;$&quot;#,##0.00_);\(&quot;$&quot;#,##0.00\)"/>
    <numFmt numFmtId="8" formatCode="&quot;$&quot;#,##0.00_);[Red]\(&quot;$&quot;#,##0.00\)"/>
  </numFmts>
  <fonts count="14"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b/>
      <sz val="10"/>
      <color rgb="FF000000"/>
      <name val="Calibri"/>
      <family val="2"/>
      <scheme val="minor"/>
    </font>
    <font>
      <b/>
      <sz val="10"/>
      <color rgb="FFFFFFFF"/>
      <name val="Calibri"/>
      <family val="2"/>
      <scheme val="minor"/>
    </font>
    <font>
      <sz val="10"/>
      <color rgb="FF000000"/>
      <name val="Calibri"/>
      <family val="2"/>
      <scheme val="minor"/>
    </font>
    <font>
      <b/>
      <i/>
      <sz val="10"/>
      <color theme="1"/>
      <name val="Calibri"/>
      <family val="2"/>
      <scheme val="minor"/>
    </font>
    <font>
      <b/>
      <i/>
      <sz val="14"/>
      <color theme="1"/>
      <name val="Calibri"/>
      <family val="2"/>
      <scheme val="minor"/>
    </font>
    <font>
      <sz val="14"/>
      <color theme="1"/>
      <name val="Calibri"/>
      <family val="2"/>
      <scheme val="minor"/>
    </font>
    <font>
      <b/>
      <sz val="10"/>
      <color rgb="FFC00000"/>
      <name val="Calibri"/>
      <family val="2"/>
      <scheme val="minor"/>
    </font>
    <font>
      <sz val="14"/>
      <color theme="4" tint="-0.249977111117893"/>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0150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style="double">
        <color auto="1"/>
      </bottom>
      <diagonal/>
    </border>
  </borders>
  <cellStyleXfs count="1">
    <xf numFmtId="0" fontId="0" fillId="0" borderId="0"/>
  </cellStyleXfs>
  <cellXfs count="68">
    <xf numFmtId="0" fontId="0" fillId="0" borderId="0" xfId="0"/>
    <xf numFmtId="0" fontId="10" fillId="0" borderId="0" xfId="0" applyFont="1" applyAlignment="1">
      <alignment wrapText="1"/>
    </xf>
    <xf numFmtId="0" fontId="3" fillId="5" borderId="0" xfId="0" applyFont="1" applyFill="1" applyProtection="1">
      <protection locked="0"/>
    </xf>
    <xf numFmtId="0" fontId="0" fillId="5" borderId="0" xfId="0" applyFill="1" applyProtection="1">
      <protection locked="0"/>
    </xf>
    <xf numFmtId="0" fontId="0" fillId="0" borderId="0" xfId="0" applyProtection="1">
      <protection locked="0"/>
    </xf>
    <xf numFmtId="0" fontId="3" fillId="4" borderId="0" xfId="0" applyFont="1" applyFill="1" applyProtection="1">
      <protection locked="0"/>
    </xf>
    <xf numFmtId="0" fontId="0" fillId="4" borderId="0" xfId="0" applyFill="1" applyProtection="1">
      <protection locked="0"/>
    </xf>
    <xf numFmtId="0" fontId="6" fillId="3" borderId="6"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xf>
    <xf numFmtId="0" fontId="4" fillId="0" borderId="3" xfId="0" applyFont="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0" fontId="1" fillId="7" borderId="0" xfId="0" applyFont="1" applyFill="1" applyBorder="1" applyAlignment="1" applyProtection="1">
      <alignment wrapText="1"/>
      <protection locked="0"/>
    </xf>
    <xf numFmtId="6" fontId="1" fillId="7" borderId="0" xfId="0" applyNumberFormat="1" applyFont="1" applyFill="1" applyProtection="1"/>
    <xf numFmtId="0" fontId="6" fillId="3" borderId="1"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6" fontId="7" fillId="0" borderId="0"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xf>
    <xf numFmtId="8" fontId="7" fillId="0"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7" fontId="3" fillId="5" borderId="0" xfId="0" applyNumberFormat="1" applyFont="1" applyFill="1" applyProtection="1">
      <protection locked="0"/>
    </xf>
    <xf numFmtId="7" fontId="0" fillId="5" borderId="0" xfId="0" applyNumberFormat="1" applyFill="1" applyAlignment="1" applyProtection="1">
      <alignment horizontal="center" vertical="center"/>
      <protection locked="0"/>
    </xf>
    <xf numFmtId="7" fontId="0" fillId="5" borderId="0" xfId="0" applyNumberFormat="1" applyFill="1" applyProtection="1">
      <protection locked="0"/>
    </xf>
    <xf numFmtId="7" fontId="0" fillId="0" borderId="0" xfId="0" applyNumberFormat="1" applyProtection="1">
      <protection locked="0"/>
    </xf>
    <xf numFmtId="7" fontId="3" fillId="4" borderId="0" xfId="0" applyNumberFormat="1" applyFont="1" applyFill="1" applyProtection="1">
      <protection locked="0"/>
    </xf>
    <xf numFmtId="7" fontId="0" fillId="4" borderId="0" xfId="0" applyNumberFormat="1" applyFill="1" applyProtection="1">
      <protection locked="0"/>
    </xf>
    <xf numFmtId="7" fontId="4" fillId="3" borderId="2" xfId="0" applyNumberFormat="1" applyFont="1" applyFill="1" applyBorder="1" applyAlignment="1" applyProtection="1">
      <alignment vertical="center" wrapText="1"/>
      <protection locked="0"/>
    </xf>
    <xf numFmtId="7" fontId="6" fillId="3" borderId="6" xfId="0" applyNumberFormat="1" applyFont="1" applyFill="1" applyBorder="1" applyAlignment="1" applyProtection="1">
      <alignment horizontal="center" vertical="center" wrapText="1"/>
      <protection locked="0"/>
    </xf>
    <xf numFmtId="7" fontId="6" fillId="3" borderId="2" xfId="0" applyNumberFormat="1" applyFont="1" applyFill="1" applyBorder="1" applyAlignment="1" applyProtection="1">
      <alignment horizontal="center" vertical="center" wrapText="1"/>
      <protection locked="0"/>
    </xf>
    <xf numFmtId="7" fontId="2" fillId="0" borderId="0" xfId="0" applyNumberFormat="1" applyFont="1" applyProtection="1">
      <protection locked="0"/>
    </xf>
    <xf numFmtId="7" fontId="5" fillId="6" borderId="4" xfId="0" applyNumberFormat="1" applyFont="1" applyFill="1" applyBorder="1" applyAlignment="1" applyProtection="1">
      <alignment vertical="center" wrapText="1"/>
      <protection locked="0"/>
    </xf>
    <xf numFmtId="7" fontId="2" fillId="6" borderId="7" xfId="0" applyNumberFormat="1" applyFont="1" applyFill="1" applyBorder="1" applyAlignment="1" applyProtection="1">
      <alignment horizontal="center" vertical="center" wrapText="1"/>
      <protection locked="0"/>
    </xf>
    <xf numFmtId="7" fontId="2" fillId="6" borderId="5" xfId="0" applyNumberFormat="1" applyFont="1" applyFill="1" applyBorder="1" applyAlignment="1" applyProtection="1">
      <alignment horizontal="center" vertical="center" wrapText="1"/>
      <protection locked="0"/>
    </xf>
    <xf numFmtId="7" fontId="2" fillId="0" borderId="3" xfId="0" applyNumberFormat="1" applyFont="1" applyBorder="1" applyAlignment="1" applyProtection="1">
      <alignment horizontal="left" vertical="center" wrapText="1" indent="1"/>
      <protection locked="0"/>
    </xf>
    <xf numFmtId="7" fontId="2" fillId="2" borderId="5" xfId="0" applyNumberFormat="1" applyFont="1" applyFill="1" applyBorder="1" applyAlignment="1" applyProtection="1">
      <alignment horizontal="center" vertical="center" wrapText="1"/>
      <protection locked="0"/>
    </xf>
    <xf numFmtId="7" fontId="2" fillId="0" borderId="5" xfId="0" applyNumberFormat="1" applyFont="1" applyBorder="1" applyAlignment="1" applyProtection="1">
      <alignment horizontal="center" vertical="center" wrapText="1"/>
    </xf>
    <xf numFmtId="7" fontId="4" fillId="6" borderId="5" xfId="0" applyNumberFormat="1" applyFont="1" applyFill="1" applyBorder="1" applyAlignment="1" applyProtection="1">
      <alignment horizontal="center" vertical="center" wrapText="1"/>
      <protection locked="0"/>
    </xf>
    <xf numFmtId="7" fontId="5" fillId="6" borderId="8" xfId="0" applyNumberFormat="1" applyFont="1" applyFill="1" applyBorder="1" applyAlignment="1" applyProtection="1">
      <alignment vertical="center" wrapText="1"/>
      <protection locked="0"/>
    </xf>
    <xf numFmtId="7" fontId="2" fillId="6" borderId="9" xfId="0" applyNumberFormat="1" applyFont="1" applyFill="1" applyBorder="1" applyAlignment="1" applyProtection="1">
      <alignment horizontal="center" vertical="center" wrapText="1"/>
      <protection locked="0"/>
    </xf>
    <xf numFmtId="7" fontId="2" fillId="6" borderId="10" xfId="0" applyNumberFormat="1" applyFont="1" applyFill="1" applyBorder="1" applyAlignment="1" applyProtection="1">
      <alignment horizontal="center" vertical="center" wrapText="1"/>
      <protection locked="0"/>
    </xf>
    <xf numFmtId="7" fontId="2" fillId="6" borderId="9" xfId="0" applyNumberFormat="1" applyFont="1" applyFill="1" applyBorder="1" applyAlignment="1" applyProtection="1">
      <alignment horizontal="center" vertical="center" wrapText="1"/>
    </xf>
    <xf numFmtId="7" fontId="2" fillId="6" borderId="10" xfId="0" applyNumberFormat="1" applyFont="1" applyFill="1" applyBorder="1" applyAlignment="1" applyProtection="1">
      <alignment horizontal="center" vertical="center" wrapText="1"/>
    </xf>
    <xf numFmtId="7" fontId="0" fillId="0" borderId="0" xfId="0" applyNumberFormat="1" applyAlignment="1" applyProtection="1">
      <alignment horizontal="center" vertical="center"/>
      <protection locked="0"/>
    </xf>
    <xf numFmtId="7" fontId="2" fillId="0" borderId="0" xfId="0" applyNumberFormat="1" applyFont="1" applyFill="1" applyProtection="1">
      <protection locked="0"/>
    </xf>
    <xf numFmtId="7" fontId="5" fillId="0" borderId="13" xfId="0" applyNumberFormat="1" applyFont="1" applyFill="1" applyBorder="1" applyAlignment="1" applyProtection="1">
      <alignment vertical="center" wrapText="1"/>
      <protection locked="0"/>
    </xf>
    <xf numFmtId="7" fontId="5" fillId="0" borderId="14" xfId="0" applyNumberFormat="1" applyFont="1" applyFill="1" applyBorder="1" applyAlignment="1" applyProtection="1">
      <alignment horizontal="center" vertical="center" wrapText="1"/>
    </xf>
    <xf numFmtId="7" fontId="5" fillId="0" borderId="15" xfId="0" applyNumberFormat="1" applyFont="1" applyFill="1" applyBorder="1" applyAlignment="1" applyProtection="1">
      <alignment horizontal="center" vertical="center" wrapText="1"/>
    </xf>
    <xf numFmtId="7" fontId="11" fillId="0" borderId="14" xfId="0" applyNumberFormat="1" applyFont="1" applyFill="1" applyBorder="1" applyAlignment="1" applyProtection="1">
      <alignment horizontal="center" vertical="center" wrapText="1"/>
    </xf>
    <xf numFmtId="7" fontId="11" fillId="0" borderId="15" xfId="0" applyNumberFormat="1" applyFont="1" applyFill="1" applyBorder="1" applyAlignment="1" applyProtection="1">
      <alignment horizontal="center" vertical="center" wrapText="1"/>
    </xf>
    <xf numFmtId="7" fontId="4" fillId="0" borderId="3" xfId="0" applyNumberFormat="1" applyFont="1" applyFill="1" applyBorder="1" applyAlignment="1" applyProtection="1">
      <alignment horizontal="left" vertical="center" wrapText="1" indent="1"/>
      <protection locked="0"/>
    </xf>
    <xf numFmtId="7" fontId="4" fillId="0" borderId="5" xfId="0" applyNumberFormat="1" applyFont="1" applyFill="1" applyBorder="1" applyAlignment="1" applyProtection="1">
      <alignment horizontal="center" vertical="center" wrapText="1"/>
    </xf>
    <xf numFmtId="7" fontId="4" fillId="0" borderId="11" xfId="0" applyNumberFormat="1" applyFont="1" applyFill="1" applyBorder="1" applyAlignment="1" applyProtection="1">
      <alignment horizontal="left" vertical="center" wrapText="1" indent="1"/>
      <protection locked="0"/>
    </xf>
    <xf numFmtId="7" fontId="4" fillId="0" borderId="12" xfId="0" applyNumberFormat="1" applyFont="1" applyFill="1" applyBorder="1" applyAlignment="1" applyProtection="1">
      <alignment horizontal="center" vertical="center" wrapText="1"/>
    </xf>
    <xf numFmtId="0" fontId="4" fillId="0" borderId="3" xfId="0" applyFont="1" applyFill="1" applyBorder="1" applyAlignment="1" applyProtection="1">
      <alignment vertical="center" wrapText="1"/>
      <protection locked="0"/>
    </xf>
    <xf numFmtId="6" fontId="7" fillId="0" borderId="5" xfId="0" applyNumberFormat="1" applyFont="1" applyFill="1" applyBorder="1" applyAlignment="1" applyProtection="1">
      <alignment horizontal="center" vertical="center" wrapText="1"/>
    </xf>
    <xf numFmtId="3" fontId="7" fillId="0" borderId="5" xfId="0" applyNumberFormat="1" applyFont="1" applyFill="1" applyBorder="1" applyAlignment="1" applyProtection="1">
      <alignment horizontal="center" vertical="center" wrapText="1"/>
    </xf>
    <xf numFmtId="0" fontId="1" fillId="0" borderId="16" xfId="0" applyFont="1" applyFill="1" applyBorder="1" applyProtection="1">
      <protection locked="0"/>
    </xf>
    <xf numFmtId="6" fontId="5" fillId="0" borderId="15" xfId="0" applyNumberFormat="1" applyFont="1" applyFill="1" applyBorder="1" applyAlignment="1" applyProtection="1">
      <alignment horizontal="center" vertical="center" wrapText="1"/>
    </xf>
    <xf numFmtId="8" fontId="4" fillId="0" borderId="5" xfId="0" applyNumberFormat="1" applyFont="1" applyBorder="1" applyAlignment="1" applyProtection="1">
      <alignment horizontal="center" vertical="center" wrapText="1"/>
    </xf>
    <xf numFmtId="7" fontId="11" fillId="0" borderId="5" xfId="0" applyNumberFormat="1" applyFont="1" applyBorder="1" applyAlignment="1" applyProtection="1">
      <alignment horizontal="center" vertical="center" wrapText="1"/>
    </xf>
    <xf numFmtId="6" fontId="4" fillId="0" borderId="5" xfId="0" applyNumberFormat="1" applyFont="1" applyBorder="1" applyAlignment="1" applyProtection="1">
      <alignment horizontal="center" vertical="center" wrapText="1"/>
    </xf>
    <xf numFmtId="7" fontId="7" fillId="2" borderId="3" xfId="0" applyNumberFormat="1" applyFont="1" applyFill="1" applyBorder="1" applyAlignment="1" applyProtection="1">
      <alignment horizontal="center" vertical="center" wrapText="1"/>
      <protection locked="0"/>
    </xf>
    <xf numFmtId="7" fontId="7" fillId="0" borderId="5" xfId="0" applyNumberFormat="1" applyFont="1" applyFill="1" applyBorder="1" applyAlignment="1" applyProtection="1">
      <alignment horizontal="center" vertical="center" wrapText="1"/>
      <protection locked="0"/>
    </xf>
    <xf numFmtId="7" fontId="7" fillId="2" borderId="5" xfId="0" applyNumberFormat="1" applyFont="1" applyFill="1" applyBorder="1" applyAlignment="1" applyProtection="1">
      <alignment horizontal="center" vertical="center" wrapText="1"/>
      <protection locked="0"/>
    </xf>
    <xf numFmtId="7" fontId="7" fillId="0" borderId="5" xfId="0" applyNumberFormat="1" applyFont="1" applyFill="1" applyBorder="1" applyAlignment="1" applyProtection="1">
      <alignment horizontal="center" vertical="center" wrapText="1"/>
    </xf>
    <xf numFmtId="6" fontId="1" fillId="0" borderId="15" xfId="0" applyNumberFormat="1" applyFont="1" applyFill="1" applyBorder="1" applyProtection="1">
      <protection locked="0"/>
    </xf>
    <xf numFmtId="7" fontId="13" fillId="0" borderId="0" xfId="0" applyNumberFormat="1"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2C7E-5166-4D76-868F-282C9B2CDDE7}">
  <dimension ref="A1"/>
  <sheetViews>
    <sheetView tabSelected="1" workbookViewId="0"/>
  </sheetViews>
  <sheetFormatPr defaultRowHeight="15" x14ac:dyDescent="0.25"/>
  <cols>
    <col min="1" max="1" width="115.28515625" customWidth="1"/>
  </cols>
  <sheetData>
    <row r="1" spans="1:1" ht="209.45" customHeight="1" x14ac:dyDescent="0.3">
      <c r="A1" s="1" t="s">
        <v>33</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B2F4-7855-4CDE-88ED-F41248AE6D05}">
  <dimension ref="A1:K16"/>
  <sheetViews>
    <sheetView workbookViewId="0"/>
  </sheetViews>
  <sheetFormatPr defaultColWidth="8.85546875" defaultRowHeight="15" x14ac:dyDescent="0.25"/>
  <cols>
    <col min="1" max="1" width="35.28515625" style="24" customWidth="1"/>
    <col min="2" max="2" width="15.28515625" style="43" customWidth="1"/>
    <col min="3" max="3" width="15.7109375" style="24" customWidth="1"/>
    <col min="4" max="4" width="19.140625" style="24" customWidth="1"/>
    <col min="5" max="5" width="17.28515625" style="24" customWidth="1"/>
    <col min="6" max="6" width="6" style="24" customWidth="1"/>
    <col min="7" max="7" width="35.42578125" style="24" customWidth="1"/>
    <col min="8" max="8" width="14" style="24" customWidth="1"/>
    <col min="9" max="9" width="14.42578125" style="24" customWidth="1"/>
    <col min="10" max="10" width="17.85546875" style="24" customWidth="1"/>
    <col min="11" max="11" width="15.42578125" style="24" customWidth="1"/>
    <col min="12" max="16384" width="8.85546875" style="24"/>
  </cols>
  <sheetData>
    <row r="1" spans="1:11" ht="19.5" thickBot="1" x14ac:dyDescent="0.35">
      <c r="A1" s="21" t="s">
        <v>27</v>
      </c>
      <c r="B1" s="22"/>
      <c r="C1" s="23"/>
      <c r="D1" s="23"/>
      <c r="E1" s="23"/>
      <c r="G1" s="25" t="s">
        <v>18</v>
      </c>
      <c r="H1" s="26"/>
      <c r="I1" s="26"/>
      <c r="J1" s="26"/>
      <c r="K1" s="26"/>
    </row>
    <row r="2" spans="1:11" ht="25.5" x14ac:dyDescent="0.25">
      <c r="A2" s="27"/>
      <c r="B2" s="28" t="s">
        <v>16</v>
      </c>
      <c r="C2" s="29" t="s">
        <v>8</v>
      </c>
      <c r="D2" s="29" t="s">
        <v>9</v>
      </c>
      <c r="E2" s="28" t="s">
        <v>17</v>
      </c>
      <c r="F2" s="30"/>
      <c r="G2" s="27"/>
      <c r="H2" s="28" t="s">
        <v>16</v>
      </c>
      <c r="I2" s="29" t="s">
        <v>8</v>
      </c>
      <c r="J2" s="29" t="s">
        <v>9</v>
      </c>
      <c r="K2" s="28" t="s">
        <v>17</v>
      </c>
    </row>
    <row r="3" spans="1:11" ht="15.75" thickBot="1" x14ac:dyDescent="0.3">
      <c r="A3" s="31" t="s">
        <v>5</v>
      </c>
      <c r="B3" s="32"/>
      <c r="C3" s="32"/>
      <c r="D3" s="32"/>
      <c r="E3" s="33"/>
      <c r="F3" s="30"/>
      <c r="G3" s="31" t="s">
        <v>5</v>
      </c>
      <c r="H3" s="32"/>
      <c r="I3" s="32"/>
      <c r="J3" s="32"/>
      <c r="K3" s="33"/>
    </row>
    <row r="4" spans="1:11" ht="15.75" thickBot="1" x14ac:dyDescent="0.3">
      <c r="A4" s="34" t="s">
        <v>0</v>
      </c>
      <c r="B4" s="35"/>
      <c r="C4" s="35"/>
      <c r="D4" s="35"/>
      <c r="E4" s="35"/>
      <c r="F4" s="30"/>
      <c r="G4" s="34" t="s">
        <v>0</v>
      </c>
      <c r="H4" s="36">
        <v>447.68</v>
      </c>
      <c r="I4" s="36">
        <v>447.68</v>
      </c>
      <c r="J4" s="36">
        <v>447.68</v>
      </c>
      <c r="K4" s="36">
        <v>447.68</v>
      </c>
    </row>
    <row r="5" spans="1:11" ht="15.75" thickBot="1" x14ac:dyDescent="0.3">
      <c r="A5" s="34" t="s">
        <v>1</v>
      </c>
      <c r="B5" s="37" t="s">
        <v>10</v>
      </c>
      <c r="C5" s="35"/>
      <c r="D5" s="35"/>
      <c r="E5" s="35"/>
      <c r="F5" s="30"/>
      <c r="G5" s="34" t="s">
        <v>1</v>
      </c>
      <c r="H5" s="36" t="s">
        <v>10</v>
      </c>
      <c r="I5" s="36">
        <v>148.5</v>
      </c>
      <c r="J5" s="36">
        <v>148.5</v>
      </c>
      <c r="K5" s="36">
        <v>148.5</v>
      </c>
    </row>
    <row r="6" spans="1:11" ht="15.75" thickBot="1" x14ac:dyDescent="0.3">
      <c r="A6" s="34" t="s">
        <v>2</v>
      </c>
      <c r="B6" s="35"/>
      <c r="C6" s="35"/>
      <c r="D6" s="35"/>
      <c r="E6" s="35"/>
      <c r="F6" s="30"/>
      <c r="G6" s="34" t="s">
        <v>2</v>
      </c>
      <c r="H6" s="36">
        <v>24.79</v>
      </c>
      <c r="I6" s="36">
        <v>24.79</v>
      </c>
      <c r="J6" s="36">
        <v>24.79</v>
      </c>
      <c r="K6" s="36">
        <v>24.79</v>
      </c>
    </row>
    <row r="7" spans="1:11" ht="15.75" thickBot="1" x14ac:dyDescent="0.3">
      <c r="A7" s="34" t="s">
        <v>3</v>
      </c>
      <c r="B7" s="35"/>
      <c r="C7" s="35"/>
      <c r="D7" s="35"/>
      <c r="E7" s="35"/>
      <c r="F7" s="30"/>
      <c r="G7" s="34" t="s">
        <v>3</v>
      </c>
      <c r="H7" s="36">
        <v>58.71</v>
      </c>
      <c r="I7" s="36">
        <v>58.71</v>
      </c>
      <c r="J7" s="36">
        <v>58.71</v>
      </c>
      <c r="K7" s="36">
        <v>58.71</v>
      </c>
    </row>
    <row r="8" spans="1:11" ht="15.75" thickBot="1" x14ac:dyDescent="0.3">
      <c r="A8" s="50" t="s">
        <v>4</v>
      </c>
      <c r="B8" s="51">
        <f>SUM(B4:B7)</f>
        <v>0</v>
      </c>
      <c r="C8" s="51">
        <f>SUM(C4:C7)</f>
        <v>0</v>
      </c>
      <c r="D8" s="51">
        <f>SUM(D4:D7)</f>
        <v>0</v>
      </c>
      <c r="E8" s="51">
        <f>SUM(E4:E7)</f>
        <v>0</v>
      </c>
      <c r="F8" s="30"/>
      <c r="G8" s="50" t="s">
        <v>4</v>
      </c>
      <c r="H8" s="51">
        <v>531.19000000000005</v>
      </c>
      <c r="I8" s="51">
        <v>679.69</v>
      </c>
      <c r="J8" s="51">
        <v>679.69</v>
      </c>
      <c r="K8" s="51">
        <v>679.69</v>
      </c>
    </row>
    <row r="9" spans="1:11" ht="15.75" thickBot="1" x14ac:dyDescent="0.3">
      <c r="A9" s="38" t="s">
        <v>6</v>
      </c>
      <c r="B9" s="39"/>
      <c r="C9" s="39"/>
      <c r="D9" s="39"/>
      <c r="E9" s="40"/>
      <c r="F9" s="30"/>
      <c r="G9" s="38" t="s">
        <v>6</v>
      </c>
      <c r="H9" s="41"/>
      <c r="I9" s="41"/>
      <c r="J9" s="41"/>
      <c r="K9" s="42"/>
    </row>
    <row r="10" spans="1:11" ht="26.25" thickBot="1" x14ac:dyDescent="0.3">
      <c r="A10" s="34" t="s">
        <v>12</v>
      </c>
      <c r="B10" s="35"/>
      <c r="C10" s="35"/>
      <c r="D10" s="35"/>
      <c r="E10" s="35"/>
      <c r="F10" s="30"/>
      <c r="G10" s="34" t="s">
        <v>12</v>
      </c>
      <c r="H10" s="36">
        <v>11.75</v>
      </c>
      <c r="I10" s="36">
        <v>11.75</v>
      </c>
      <c r="J10" s="36">
        <v>11.75</v>
      </c>
      <c r="K10" s="36">
        <v>11.75</v>
      </c>
    </row>
    <row r="11" spans="1:11" ht="15.75" thickBot="1" x14ac:dyDescent="0.3">
      <c r="A11" s="34" t="s">
        <v>13</v>
      </c>
      <c r="B11" s="35"/>
      <c r="C11" s="35"/>
      <c r="D11" s="33" t="s">
        <v>10</v>
      </c>
      <c r="E11" s="33" t="s">
        <v>10</v>
      </c>
      <c r="F11" s="30"/>
      <c r="G11" s="34" t="s">
        <v>13</v>
      </c>
      <c r="H11" s="36">
        <v>581</v>
      </c>
      <c r="I11" s="36">
        <v>1000</v>
      </c>
      <c r="J11" s="36" t="s">
        <v>10</v>
      </c>
      <c r="K11" s="36" t="s">
        <v>10</v>
      </c>
    </row>
    <row r="12" spans="1:11" ht="26.25" thickBot="1" x14ac:dyDescent="0.3">
      <c r="A12" s="34" t="s">
        <v>14</v>
      </c>
      <c r="B12" s="35"/>
      <c r="C12" s="35"/>
      <c r="D12" s="35"/>
      <c r="E12" s="35"/>
      <c r="F12" s="30"/>
      <c r="G12" s="34" t="s">
        <v>14</v>
      </c>
      <c r="H12" s="36">
        <v>15</v>
      </c>
      <c r="I12" s="36">
        <v>15</v>
      </c>
      <c r="J12" s="36">
        <v>15</v>
      </c>
      <c r="K12" s="36">
        <v>15</v>
      </c>
    </row>
    <row r="13" spans="1:11" ht="15.75" thickBot="1" x14ac:dyDescent="0.3">
      <c r="A13" s="34" t="s">
        <v>15</v>
      </c>
      <c r="B13" s="35"/>
      <c r="C13" s="37" t="s">
        <v>10</v>
      </c>
      <c r="D13" s="35"/>
      <c r="E13" s="33" t="s">
        <v>10</v>
      </c>
      <c r="F13" s="30"/>
      <c r="G13" s="34" t="s">
        <v>15</v>
      </c>
      <c r="H13" s="36">
        <v>2</v>
      </c>
      <c r="I13" s="36" t="s">
        <v>10</v>
      </c>
      <c r="J13" s="36">
        <v>2</v>
      </c>
      <c r="K13" s="36" t="s">
        <v>10</v>
      </c>
    </row>
    <row r="14" spans="1:11" ht="15.75" thickBot="1" x14ac:dyDescent="0.3">
      <c r="A14" s="52" t="s">
        <v>11</v>
      </c>
      <c r="B14" s="53">
        <f>SUM(B10:B13)</f>
        <v>0</v>
      </c>
      <c r="C14" s="53">
        <f>SUM(C10:C13)</f>
        <v>0</v>
      </c>
      <c r="D14" s="53">
        <f>SUM(D10:D13)</f>
        <v>0</v>
      </c>
      <c r="E14" s="53">
        <f>SUM(E10:E13)</f>
        <v>0</v>
      </c>
      <c r="F14" s="30"/>
      <c r="G14" s="52" t="s">
        <v>11</v>
      </c>
      <c r="H14" s="53">
        <v>609.75</v>
      </c>
      <c r="I14" s="53">
        <v>1026.75</v>
      </c>
      <c r="J14" s="53">
        <v>28.75</v>
      </c>
      <c r="K14" s="53">
        <v>26.75</v>
      </c>
    </row>
    <row r="15" spans="1:11" ht="22.15" customHeight="1" thickTop="1" thickBot="1" x14ac:dyDescent="0.3">
      <c r="A15" s="45" t="s">
        <v>25</v>
      </c>
      <c r="B15" s="46">
        <f>B8-B14</f>
        <v>0</v>
      </c>
      <c r="C15" s="46">
        <f>C8-C14</f>
        <v>0</v>
      </c>
      <c r="D15" s="46">
        <f>D8-D14</f>
        <v>0</v>
      </c>
      <c r="E15" s="47">
        <f>E8-E14</f>
        <v>0</v>
      </c>
      <c r="F15" s="44"/>
      <c r="G15" s="45" t="s">
        <v>23</v>
      </c>
      <c r="H15" s="46">
        <v>78.56</v>
      </c>
      <c r="I15" s="46">
        <v>347.06</v>
      </c>
      <c r="J15" s="48">
        <v>-650.94000000000005</v>
      </c>
      <c r="K15" s="49">
        <v>-652.94000000000005</v>
      </c>
    </row>
    <row r="16" spans="1:11" ht="15.75" thickTop="1" x14ac:dyDescent="0.25">
      <c r="A16" s="67"/>
      <c r="G16" s="67"/>
    </row>
  </sheetData>
  <sheetProtection sheet="1" objects="1" scenarios="1"/>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2EEE-10C3-4126-802D-04D21C84FA20}">
  <dimension ref="A1:K7"/>
  <sheetViews>
    <sheetView zoomScaleNormal="100" workbookViewId="0"/>
  </sheetViews>
  <sheetFormatPr defaultColWidth="8.85546875" defaultRowHeight="15" x14ac:dyDescent="0.25"/>
  <cols>
    <col min="1" max="1" width="48.28515625" style="4" customWidth="1"/>
    <col min="2" max="2" width="14.85546875" style="4" customWidth="1"/>
    <col min="3" max="3" width="13.28515625" style="4" customWidth="1"/>
    <col min="4" max="4" width="19.140625" style="4" customWidth="1"/>
    <col min="5" max="5" width="13.42578125" style="4" customWidth="1"/>
    <col min="6" max="6" width="7.42578125" style="4" customWidth="1"/>
    <col min="7" max="7" width="49" style="4" customWidth="1"/>
    <col min="8" max="8" width="13.85546875" style="4" customWidth="1"/>
    <col min="9" max="9" width="12.140625" style="4" customWidth="1"/>
    <col min="10" max="10" width="18.5703125" style="4" customWidth="1"/>
    <col min="11" max="11" width="15.5703125" style="4" customWidth="1"/>
    <col min="12" max="16384" width="8.85546875" style="4"/>
  </cols>
  <sheetData>
    <row r="1" spans="1:11" ht="19.5" thickBot="1" x14ac:dyDescent="0.35">
      <c r="A1" s="2" t="s">
        <v>27</v>
      </c>
      <c r="B1" s="2"/>
      <c r="C1" s="2"/>
      <c r="D1" s="2"/>
      <c r="E1" s="2"/>
      <c r="G1" s="5" t="s">
        <v>18</v>
      </c>
      <c r="H1" s="5"/>
      <c r="I1" s="5"/>
      <c r="J1" s="5"/>
      <c r="K1" s="5"/>
    </row>
    <row r="2" spans="1:11" ht="25.5" x14ac:dyDescent="0.25">
      <c r="A2" s="7"/>
      <c r="B2" s="7" t="s">
        <v>16</v>
      </c>
      <c r="C2" s="7" t="s">
        <v>21</v>
      </c>
      <c r="D2" s="8" t="s">
        <v>9</v>
      </c>
      <c r="E2" s="7" t="s">
        <v>22</v>
      </c>
      <c r="G2" s="7"/>
      <c r="H2" s="7" t="s">
        <v>16</v>
      </c>
      <c r="I2" s="7" t="s">
        <v>21</v>
      </c>
      <c r="J2" s="8" t="s">
        <v>9</v>
      </c>
      <c r="K2" s="7" t="s">
        <v>22</v>
      </c>
    </row>
    <row r="3" spans="1:11" ht="15.75" thickBot="1" x14ac:dyDescent="0.3">
      <c r="A3" s="10" t="s">
        <v>19</v>
      </c>
      <c r="B3" s="11"/>
      <c r="C3" s="11"/>
      <c r="D3" s="11"/>
      <c r="E3" s="11"/>
      <c r="G3" s="10" t="s">
        <v>19</v>
      </c>
      <c r="H3" s="9">
        <v>500</v>
      </c>
      <c r="I3" s="9">
        <v>500</v>
      </c>
      <c r="J3" s="9">
        <v>12</v>
      </c>
      <c r="K3" s="9">
        <v>12</v>
      </c>
    </row>
    <row r="4" spans="1:11" ht="39" thickBot="1" x14ac:dyDescent="0.3">
      <c r="A4" s="54" t="s">
        <v>26</v>
      </c>
      <c r="B4" s="51">
        <f>'Table 1'!B15</f>
        <v>0</v>
      </c>
      <c r="C4" s="51">
        <f>'Table 1'!C15</f>
        <v>0</v>
      </c>
      <c r="D4" s="51">
        <f>'Table 1'!D15</f>
        <v>0</v>
      </c>
      <c r="E4" s="51">
        <f>'Table 1'!E15</f>
        <v>0</v>
      </c>
      <c r="G4" s="10" t="s">
        <v>20</v>
      </c>
      <c r="H4" s="59">
        <f>'Table 1'!H15</f>
        <v>78.56</v>
      </c>
      <c r="I4" s="59">
        <f>'Table 1'!I15</f>
        <v>347.06</v>
      </c>
      <c r="J4" s="60">
        <f>'Table 1'!J15</f>
        <v>-650.94000000000005</v>
      </c>
      <c r="K4" s="60">
        <f>'Table 1'!K15</f>
        <v>-652.94000000000005</v>
      </c>
    </row>
    <row r="5" spans="1:11" ht="26.25" thickBot="1" x14ac:dyDescent="0.3">
      <c r="A5" s="54" t="s">
        <v>34</v>
      </c>
      <c r="B5" s="51">
        <f>B3*B4*12</f>
        <v>0</v>
      </c>
      <c r="C5" s="51">
        <f>C3*C4*12</f>
        <v>0</v>
      </c>
      <c r="D5" s="51">
        <f>D3*D4*12</f>
        <v>0</v>
      </c>
      <c r="E5" s="51">
        <f>E3*E4*12</f>
        <v>0</v>
      </c>
      <c r="G5" s="10" t="s">
        <v>34</v>
      </c>
      <c r="H5" s="61">
        <f>H3*H4*12</f>
        <v>471360</v>
      </c>
      <c r="I5" s="61">
        <f>I3*I4*12</f>
        <v>2082360</v>
      </c>
      <c r="J5" s="60">
        <f>J3*J4*12</f>
        <v>-93735.360000000015</v>
      </c>
      <c r="K5" s="60">
        <f>K3*K4*12</f>
        <v>-94023.360000000015</v>
      </c>
    </row>
    <row r="7" spans="1:11" ht="30" x14ac:dyDescent="0.25">
      <c r="A7" s="12" t="s">
        <v>24</v>
      </c>
      <c r="B7" s="13">
        <f>B5+C5+D5+E5</f>
        <v>0</v>
      </c>
      <c r="G7" s="12" t="s">
        <v>24</v>
      </c>
      <c r="H7" s="13">
        <f>H5+I5+J5+K5</f>
        <v>2365961.2800000003</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59046-58F8-4ED0-9297-DED23E1643FE}">
  <dimension ref="A1:I30"/>
  <sheetViews>
    <sheetView workbookViewId="0"/>
  </sheetViews>
  <sheetFormatPr defaultColWidth="8.85546875" defaultRowHeight="15" x14ac:dyDescent="0.25"/>
  <cols>
    <col min="1" max="1" width="37.7109375" style="4" customWidth="1"/>
    <col min="2" max="2" width="18.5703125" style="4" customWidth="1"/>
    <col min="3" max="3" width="21.28515625" style="4" customWidth="1"/>
    <col min="4" max="4" width="18.140625" style="4" customWidth="1"/>
    <col min="5" max="5" width="8.85546875" style="4"/>
    <col min="6" max="6" width="38" style="4" customWidth="1"/>
    <col min="7" max="7" width="20.7109375" style="4" customWidth="1"/>
    <col min="8" max="8" width="19.7109375" style="4" customWidth="1"/>
    <col min="9" max="9" width="18.85546875" style="4" customWidth="1"/>
    <col min="10" max="16384" width="8.85546875" style="4"/>
  </cols>
  <sheetData>
    <row r="1" spans="1:9" ht="19.5" thickBot="1" x14ac:dyDescent="0.35">
      <c r="A1" s="2" t="s">
        <v>27</v>
      </c>
      <c r="B1" s="3"/>
      <c r="C1" s="3"/>
      <c r="D1" s="3"/>
      <c r="F1" s="5" t="s">
        <v>18</v>
      </c>
      <c r="G1" s="6"/>
      <c r="H1" s="6"/>
      <c r="I1" s="6"/>
    </row>
    <row r="2" spans="1:9" ht="39" thickBot="1" x14ac:dyDescent="0.3">
      <c r="A2" s="14" t="s">
        <v>28</v>
      </c>
      <c r="B2" s="15" t="s">
        <v>31</v>
      </c>
      <c r="C2" s="15" t="s">
        <v>29</v>
      </c>
      <c r="D2" s="15" t="s">
        <v>7</v>
      </c>
      <c r="F2" s="14" t="s">
        <v>28</v>
      </c>
      <c r="G2" s="15" t="s">
        <v>31</v>
      </c>
      <c r="H2" s="15" t="s">
        <v>32</v>
      </c>
      <c r="I2" s="15" t="s">
        <v>7</v>
      </c>
    </row>
    <row r="3" spans="1:9" ht="15.75" thickBot="1" x14ac:dyDescent="0.3">
      <c r="A3" s="62"/>
      <c r="B3" s="63">
        <v>47</v>
      </c>
      <c r="C3" s="64"/>
      <c r="D3" s="65">
        <f>A3*B3*C3</f>
        <v>0</v>
      </c>
      <c r="F3" s="18">
        <v>650</v>
      </c>
      <c r="G3" s="19">
        <v>47</v>
      </c>
      <c r="H3" s="20">
        <v>12</v>
      </c>
      <c r="I3" s="55">
        <f>F3*G3*H3</f>
        <v>366600</v>
      </c>
    </row>
    <row r="4" spans="1:9" ht="15.75" thickBot="1" x14ac:dyDescent="0.3">
      <c r="A4" s="62"/>
      <c r="B4" s="63">
        <v>47</v>
      </c>
      <c r="C4" s="64"/>
      <c r="D4" s="65">
        <f>A4*B4*C4</f>
        <v>0</v>
      </c>
      <c r="F4" s="18">
        <v>500</v>
      </c>
      <c r="G4" s="19">
        <v>47</v>
      </c>
      <c r="H4" s="20">
        <v>8</v>
      </c>
      <c r="I4" s="56">
        <f>F4*G4*H4</f>
        <v>188000</v>
      </c>
    </row>
    <row r="5" spans="1:9" ht="15.75" thickBot="1" x14ac:dyDescent="0.3">
      <c r="A5" s="62"/>
      <c r="B5" s="63">
        <v>47</v>
      </c>
      <c r="C5" s="64"/>
      <c r="D5" s="65">
        <f t="shared" ref="D5:D27" si="0">A5*B5*C5</f>
        <v>0</v>
      </c>
      <c r="F5" s="18">
        <v>150</v>
      </c>
      <c r="G5" s="19">
        <v>47</v>
      </c>
      <c r="H5" s="20">
        <v>4</v>
      </c>
      <c r="I5" s="55">
        <f>F5*G5*H5</f>
        <v>28200</v>
      </c>
    </row>
    <row r="6" spans="1:9" ht="15.75" thickBot="1" x14ac:dyDescent="0.3">
      <c r="A6" s="62"/>
      <c r="B6" s="63">
        <v>47</v>
      </c>
      <c r="C6" s="64"/>
      <c r="D6" s="65">
        <f t="shared" si="0"/>
        <v>0</v>
      </c>
      <c r="F6" s="16"/>
      <c r="G6" s="16"/>
      <c r="H6" s="16"/>
      <c r="I6" s="17"/>
    </row>
    <row r="7" spans="1:9" ht="16.5" thickTop="1" thickBot="1" x14ac:dyDescent="0.3">
      <c r="A7" s="62"/>
      <c r="B7" s="63">
        <v>47</v>
      </c>
      <c r="C7" s="64"/>
      <c r="D7" s="65">
        <f t="shared" si="0"/>
        <v>0</v>
      </c>
      <c r="F7" s="57" t="s">
        <v>30</v>
      </c>
      <c r="G7" s="58">
        <f>SUM(I3:I5)</f>
        <v>582800</v>
      </c>
      <c r="H7" s="16"/>
      <c r="I7" s="17"/>
    </row>
    <row r="8" spans="1:9" ht="15.75" thickBot="1" x14ac:dyDescent="0.3">
      <c r="A8" s="62"/>
      <c r="B8" s="63">
        <v>47</v>
      </c>
      <c r="C8" s="64"/>
      <c r="D8" s="65">
        <f t="shared" si="0"/>
        <v>0</v>
      </c>
      <c r="F8" s="16"/>
      <c r="G8" s="16"/>
      <c r="H8" s="16"/>
      <c r="I8" s="17"/>
    </row>
    <row r="9" spans="1:9" ht="15.75" thickBot="1" x14ac:dyDescent="0.3">
      <c r="A9" s="62"/>
      <c r="B9" s="63">
        <v>47</v>
      </c>
      <c r="C9" s="64"/>
      <c r="D9" s="65">
        <f t="shared" si="0"/>
        <v>0</v>
      </c>
      <c r="F9" s="16"/>
      <c r="G9" s="16"/>
      <c r="H9" s="16"/>
      <c r="I9" s="17"/>
    </row>
    <row r="10" spans="1:9" ht="15.75" thickBot="1" x14ac:dyDescent="0.3">
      <c r="A10" s="62"/>
      <c r="B10" s="63">
        <v>47</v>
      </c>
      <c r="C10" s="64"/>
      <c r="D10" s="65">
        <f t="shared" si="0"/>
        <v>0</v>
      </c>
      <c r="F10" s="16"/>
      <c r="G10" s="16"/>
      <c r="H10" s="16"/>
      <c r="I10" s="17"/>
    </row>
    <row r="11" spans="1:9" ht="15.75" thickBot="1" x14ac:dyDescent="0.3">
      <c r="A11" s="62"/>
      <c r="B11" s="63">
        <v>47</v>
      </c>
      <c r="C11" s="64"/>
      <c r="D11" s="65">
        <f t="shared" si="0"/>
        <v>0</v>
      </c>
      <c r="F11" s="16"/>
      <c r="G11" s="16"/>
      <c r="H11" s="16"/>
      <c r="I11" s="17"/>
    </row>
    <row r="12" spans="1:9" ht="15.75" thickBot="1" x14ac:dyDescent="0.3">
      <c r="A12" s="62"/>
      <c r="B12" s="63">
        <v>47</v>
      </c>
      <c r="C12" s="64"/>
      <c r="D12" s="65">
        <f t="shared" si="0"/>
        <v>0</v>
      </c>
      <c r="F12" s="16"/>
      <c r="G12" s="16"/>
      <c r="H12" s="16"/>
      <c r="I12" s="17"/>
    </row>
    <row r="13" spans="1:9" ht="15.75" thickBot="1" x14ac:dyDescent="0.3">
      <c r="A13" s="62"/>
      <c r="B13" s="63">
        <v>47</v>
      </c>
      <c r="C13" s="64"/>
      <c r="D13" s="65">
        <f t="shared" si="0"/>
        <v>0</v>
      </c>
      <c r="F13" s="16"/>
      <c r="G13" s="16"/>
      <c r="H13" s="16"/>
      <c r="I13" s="17"/>
    </row>
    <row r="14" spans="1:9" ht="15.75" thickBot="1" x14ac:dyDescent="0.3">
      <c r="A14" s="62"/>
      <c r="B14" s="63">
        <v>47</v>
      </c>
      <c r="C14" s="64"/>
      <c r="D14" s="65">
        <f t="shared" si="0"/>
        <v>0</v>
      </c>
      <c r="F14" s="16"/>
      <c r="G14" s="16"/>
      <c r="H14" s="16"/>
      <c r="I14" s="17"/>
    </row>
    <row r="15" spans="1:9" ht="15.75" thickBot="1" x14ac:dyDescent="0.3">
      <c r="A15" s="62"/>
      <c r="B15" s="63">
        <v>47</v>
      </c>
      <c r="C15" s="64"/>
      <c r="D15" s="65">
        <f t="shared" si="0"/>
        <v>0</v>
      </c>
      <c r="F15" s="16"/>
      <c r="G15" s="16"/>
      <c r="H15" s="16"/>
      <c r="I15" s="17"/>
    </row>
    <row r="16" spans="1:9" ht="15.75" thickBot="1" x14ac:dyDescent="0.3">
      <c r="A16" s="62"/>
      <c r="B16" s="63">
        <v>47</v>
      </c>
      <c r="C16" s="64"/>
      <c r="D16" s="65">
        <f t="shared" si="0"/>
        <v>0</v>
      </c>
      <c r="F16" s="16"/>
      <c r="G16" s="16"/>
      <c r="H16" s="16"/>
      <c r="I16" s="17"/>
    </row>
    <row r="17" spans="1:9" ht="15.75" thickBot="1" x14ac:dyDescent="0.3">
      <c r="A17" s="62"/>
      <c r="B17" s="63">
        <v>47</v>
      </c>
      <c r="C17" s="64"/>
      <c r="D17" s="65">
        <f t="shared" si="0"/>
        <v>0</v>
      </c>
      <c r="F17" s="16"/>
      <c r="G17" s="16"/>
      <c r="H17" s="16"/>
      <c r="I17" s="17"/>
    </row>
    <row r="18" spans="1:9" ht="15.75" thickBot="1" x14ac:dyDescent="0.3">
      <c r="A18" s="62"/>
      <c r="B18" s="63">
        <v>47</v>
      </c>
      <c r="C18" s="64"/>
      <c r="D18" s="65">
        <f t="shared" si="0"/>
        <v>0</v>
      </c>
      <c r="F18" s="16"/>
      <c r="G18" s="16"/>
      <c r="H18" s="16"/>
      <c r="I18" s="17"/>
    </row>
    <row r="19" spans="1:9" ht="15.75" thickBot="1" x14ac:dyDescent="0.3">
      <c r="A19" s="62"/>
      <c r="B19" s="63">
        <v>47</v>
      </c>
      <c r="C19" s="64"/>
      <c r="D19" s="65">
        <f t="shared" si="0"/>
        <v>0</v>
      </c>
      <c r="F19" s="16"/>
      <c r="G19" s="16"/>
      <c r="H19" s="16"/>
      <c r="I19" s="17"/>
    </row>
    <row r="20" spans="1:9" ht="15.75" thickBot="1" x14ac:dyDescent="0.3">
      <c r="A20" s="62"/>
      <c r="B20" s="63">
        <v>47</v>
      </c>
      <c r="C20" s="64"/>
      <c r="D20" s="65">
        <f t="shared" si="0"/>
        <v>0</v>
      </c>
      <c r="F20" s="16"/>
      <c r="G20" s="16"/>
      <c r="H20" s="16"/>
      <c r="I20" s="17"/>
    </row>
    <row r="21" spans="1:9" ht="15.75" thickBot="1" x14ac:dyDescent="0.3">
      <c r="A21" s="62"/>
      <c r="B21" s="63">
        <v>47</v>
      </c>
      <c r="C21" s="64"/>
      <c r="D21" s="65">
        <f t="shared" si="0"/>
        <v>0</v>
      </c>
      <c r="F21" s="16"/>
      <c r="G21" s="16"/>
      <c r="H21" s="16"/>
      <c r="I21" s="17"/>
    </row>
    <row r="22" spans="1:9" ht="15.75" thickBot="1" x14ac:dyDescent="0.3">
      <c r="A22" s="62"/>
      <c r="B22" s="63">
        <v>47</v>
      </c>
      <c r="C22" s="64"/>
      <c r="D22" s="65">
        <f t="shared" si="0"/>
        <v>0</v>
      </c>
      <c r="F22" s="16"/>
      <c r="G22" s="16"/>
      <c r="H22" s="16"/>
      <c r="I22" s="17"/>
    </row>
    <row r="23" spans="1:9" ht="15.75" thickBot="1" x14ac:dyDescent="0.3">
      <c r="A23" s="62"/>
      <c r="B23" s="63">
        <v>47</v>
      </c>
      <c r="C23" s="64"/>
      <c r="D23" s="65">
        <f t="shared" si="0"/>
        <v>0</v>
      </c>
      <c r="F23" s="16"/>
      <c r="G23" s="16"/>
      <c r="H23" s="16"/>
      <c r="I23" s="17"/>
    </row>
    <row r="24" spans="1:9" ht="15.75" thickBot="1" x14ac:dyDescent="0.3">
      <c r="A24" s="62"/>
      <c r="B24" s="63">
        <v>47</v>
      </c>
      <c r="C24" s="64"/>
      <c r="D24" s="65">
        <f t="shared" si="0"/>
        <v>0</v>
      </c>
      <c r="F24" s="16"/>
      <c r="G24" s="16"/>
      <c r="H24" s="16"/>
      <c r="I24" s="17"/>
    </row>
    <row r="25" spans="1:9" ht="15.75" thickBot="1" x14ac:dyDescent="0.3">
      <c r="A25" s="62"/>
      <c r="B25" s="63">
        <v>47</v>
      </c>
      <c r="C25" s="64"/>
      <c r="D25" s="65">
        <f t="shared" si="0"/>
        <v>0</v>
      </c>
      <c r="F25" s="16"/>
      <c r="G25" s="16"/>
      <c r="H25" s="16"/>
      <c r="I25" s="17"/>
    </row>
    <row r="26" spans="1:9" ht="15.75" thickBot="1" x14ac:dyDescent="0.3">
      <c r="A26" s="62"/>
      <c r="B26" s="63">
        <v>47</v>
      </c>
      <c r="C26" s="64"/>
      <c r="D26" s="65">
        <f t="shared" si="0"/>
        <v>0</v>
      </c>
      <c r="F26" s="16"/>
      <c r="G26" s="16"/>
      <c r="H26" s="16"/>
      <c r="I26" s="17"/>
    </row>
    <row r="27" spans="1:9" ht="15.75" thickBot="1" x14ac:dyDescent="0.3">
      <c r="A27" s="62"/>
      <c r="B27" s="63">
        <v>47</v>
      </c>
      <c r="C27" s="64"/>
      <c r="D27" s="65">
        <f t="shared" si="0"/>
        <v>0</v>
      </c>
      <c r="F27" s="16"/>
      <c r="G27" s="16"/>
      <c r="H27" s="16"/>
      <c r="I27" s="17"/>
    </row>
    <row r="28" spans="1:9" ht="15.75" thickBot="1" x14ac:dyDescent="0.3"/>
    <row r="29" spans="1:9" ht="16.5" thickTop="1" thickBot="1" x14ac:dyDescent="0.3">
      <c r="A29" s="57" t="s">
        <v>30</v>
      </c>
      <c r="B29" s="66">
        <f>SUM(D3:D27)</f>
        <v>0</v>
      </c>
    </row>
    <row r="30" spans="1:9" ht="15.75" thickTop="1" x14ac:dyDescent="0.25"/>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INSTRUCTIONS-READ FIRST</vt:lpstr>
      <vt:lpstr>Table 1</vt:lpstr>
      <vt:lpstr>Table 2</vt:lpstr>
      <vt:lpstr>Table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Fillable tables for Assessing the Fiscal Viability of a Medicare Part A Buy-in Agreement in Group Payer States</dc:title>
  <dc:subject>Estimating state costs and savings of a Medicare Part A buy-in agreement</dc:subject>
  <dc:creator>Integrated Care Resource Center</dc:creator>
  <cp:keywords>Medicare; Part A Buy-in; group payer state; QMB</cp:keywords>
  <cp:lastModifiedBy>Matthew Mariani</cp:lastModifiedBy>
  <dcterms:created xsi:type="dcterms:W3CDTF">2021-11-02T14:06:12Z</dcterms:created>
  <dcterms:modified xsi:type="dcterms:W3CDTF">2021-12-06T23:05:14Z</dcterms:modified>
</cp:coreProperties>
</file>